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placeholders" defaultThemeVersion="124226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18\Primer trimestre\Cuadros Excel Impresión (Valores)\"/>
    </mc:Choice>
  </mc:AlternateContent>
  <bookViews>
    <workbookView xWindow="0" yWindow="0" windowWidth="20415" windowHeight="8310" tabRatio="878"/>
  </bookViews>
  <sheets>
    <sheet name="Cuadro 10 RCN" sheetId="34" r:id="rId1"/>
  </sheets>
  <definedNames>
    <definedName name="\d">#REF!</definedName>
    <definedName name="\n">#REF!</definedName>
    <definedName name="_518">#REF!</definedName>
    <definedName name="_617">#REF!</definedName>
    <definedName name="_675">#REF!</definedName>
    <definedName name="_681">#REF!</definedName>
    <definedName name="APU">#REF!</definedName>
    <definedName name="_xlnm.Print_Area" localSheetId="0">'Cuadro 10 RCN'!$A$1:$E$108</definedName>
    <definedName name="_xlnm.Database">#REF!</definedName>
    <definedName name="Database_MI">#REF!</definedName>
    <definedName name="DATES">#REF!</definedName>
    <definedName name="NAMES">#REF!</definedName>
    <definedName name="PORT">#REF!</definedName>
    <definedName name="Print_Area_MI">#REF!</definedName>
    <definedName name="SP">#REF!</definedName>
    <definedName name="_xlnm.Print_Titles" localSheetId="0">'Cuadro 10 RCN'!$1:$12</definedName>
  </definedNames>
  <calcPr calcId="152511"/>
  <fileRecoveryPr autoRecover="0"/>
</workbook>
</file>

<file path=xl/calcChain.xml><?xml version="1.0" encoding="utf-8"?>
<calcChain xmlns="http://schemas.openxmlformats.org/spreadsheetml/2006/main">
  <c r="C97" i="34" l="1"/>
  <c r="C91" i="34" s="1"/>
  <c r="B97" i="34"/>
  <c r="C92" i="34"/>
  <c r="B92" i="34"/>
  <c r="B91" i="34"/>
  <c r="C88" i="34"/>
  <c r="B88" i="34"/>
  <c r="C84" i="34"/>
  <c r="C79" i="34" s="1"/>
  <c r="C78" i="34" s="1"/>
  <c r="C76" i="34" s="1"/>
  <c r="B84" i="34"/>
  <c r="B79" i="34" s="1"/>
  <c r="B78" i="34" s="1"/>
  <c r="B76" i="34" s="1"/>
  <c r="C80" i="34"/>
  <c r="B80" i="34"/>
  <c r="C71" i="34"/>
  <c r="B71" i="34"/>
  <c r="C67" i="34"/>
  <c r="C65" i="34" s="1"/>
  <c r="B67" i="34"/>
  <c r="B65" i="34" s="1"/>
  <c r="C61" i="34"/>
  <c r="C59" i="34" s="1"/>
  <c r="C58" i="34" s="1"/>
  <c r="B61" i="34"/>
  <c r="B59" i="34" s="1"/>
  <c r="C46" i="34"/>
  <c r="B46" i="34"/>
  <c r="C34" i="34"/>
  <c r="C33" i="34" s="1"/>
  <c r="B34" i="34"/>
  <c r="B33" i="34" s="1"/>
  <c r="C28" i="34"/>
  <c r="C21" i="34" s="1"/>
  <c r="C18" i="34" s="1"/>
  <c r="C15" i="34" s="1"/>
  <c r="B28" i="34"/>
  <c r="B21" i="34" s="1"/>
  <c r="B18" i="34" s="1"/>
  <c r="B15" i="34" s="1"/>
  <c r="C23" i="34"/>
  <c r="B23" i="34"/>
  <c r="C22" i="34"/>
  <c r="B22" i="34"/>
  <c r="C20" i="34"/>
  <c r="C19" i="34" s="1"/>
  <c r="B20" i="34"/>
  <c r="B19" i="34" l="1"/>
  <c r="B58" i="34"/>
  <c r="B17" i="34"/>
  <c r="C17" i="34"/>
  <c r="C16" i="34" l="1"/>
  <c r="C14" i="34"/>
  <c r="C13" i="34" s="1"/>
  <c r="C103" i="34" s="1"/>
  <c r="B16" i="34"/>
  <c r="B14" i="34"/>
  <c r="B13" i="34" s="1"/>
  <c r="B103" i="34" s="1"/>
  <c r="D47" i="34" l="1"/>
  <c r="D51" i="34"/>
  <c r="D66" i="34"/>
  <c r="D74" i="34"/>
  <c r="D30" i="34"/>
  <c r="D57" i="34"/>
  <c r="D26" i="34"/>
  <c r="D31" i="34"/>
  <c r="D37" i="34"/>
  <c r="D41" i="34"/>
  <c r="D48" i="34"/>
  <c r="D52" i="34"/>
  <c r="D60" i="34"/>
  <c r="D69" i="34"/>
  <c r="D75" i="34"/>
  <c r="D90" i="34"/>
  <c r="D36" i="34"/>
  <c r="D83" i="34"/>
  <c r="D27" i="34"/>
  <c r="D32" i="34"/>
  <c r="D38" i="34"/>
  <c r="D44" i="34"/>
  <c r="D49" i="34"/>
  <c r="D53" i="34"/>
  <c r="D62" i="34"/>
  <c r="D72" i="34"/>
  <c r="D77" i="34"/>
  <c r="D100" i="34"/>
  <c r="D25" i="34"/>
  <c r="D40" i="34"/>
  <c r="D24" i="34"/>
  <c r="D29" i="34"/>
  <c r="D35" i="34"/>
  <c r="D39" i="34"/>
  <c r="D45" i="34"/>
  <c r="D50" i="34"/>
  <c r="D56" i="34"/>
  <c r="D63" i="34"/>
  <c r="D73" i="34"/>
  <c r="D82" i="34"/>
  <c r="D102" i="34"/>
  <c r="E82" i="34" l="1"/>
  <c r="E50" i="34"/>
  <c r="E38" i="34"/>
  <c r="E30" i="34"/>
  <c r="E25" i="34"/>
  <c r="E69" i="34" l="1"/>
  <c r="E73" i="34"/>
  <c r="E75" i="34"/>
  <c r="E27" i="34"/>
  <c r="E45" i="34"/>
  <c r="E41" i="34"/>
  <c r="E37" i="34"/>
  <c r="E63" i="34"/>
  <c r="E72" i="34"/>
  <c r="E90" i="34"/>
  <c r="E39" i="34"/>
  <c r="E47" i="34"/>
  <c r="E24" i="34"/>
  <c r="E35" i="34"/>
  <c r="E44" i="34"/>
  <c r="E40" i="34"/>
  <c r="E57" i="34"/>
  <c r="E53" i="34"/>
  <c r="E51" i="34"/>
  <c r="E49" i="34"/>
  <c r="E60" i="34"/>
  <c r="E29" i="34"/>
  <c r="E66" i="34"/>
  <c r="E74" i="34"/>
  <c r="E77" i="34"/>
  <c r="E32" i="34"/>
  <c r="E56" i="34"/>
  <c r="E52" i="34"/>
  <c r="E48" i="34"/>
  <c r="E62" i="34"/>
  <c r="E102" i="34"/>
  <c r="E31" i="34"/>
  <c r="E83" i="34"/>
  <c r="D23" i="34"/>
  <c r="E36" i="34"/>
  <c r="E100" i="34"/>
  <c r="E26" i="34"/>
  <c r="D28" i="34" l="1"/>
  <c r="D71" i="34"/>
  <c r="E71" i="34"/>
  <c r="E28" i="34"/>
  <c r="D22" i="34"/>
  <c r="E23" i="34"/>
  <c r="E22" i="34" l="1"/>
  <c r="D42" i="34" l="1"/>
  <c r="D81" i="34" l="1"/>
  <c r="E42" i="34"/>
  <c r="E87" i="34" l="1"/>
  <c r="D87" i="34"/>
  <c r="E54" i="34"/>
  <c r="D54" i="34"/>
  <c r="E81" i="34"/>
  <c r="D98" i="34"/>
  <c r="D64" i="34"/>
  <c r="D86" i="34"/>
  <c r="D94" i="34"/>
  <c r="E96" i="34" l="1"/>
  <c r="D96" i="34"/>
  <c r="E70" i="34"/>
  <c r="D70" i="34"/>
  <c r="E93" i="34"/>
  <c r="D93" i="34"/>
  <c r="E80" i="34"/>
  <c r="D80" i="34"/>
  <c r="D89" i="34"/>
  <c r="D43" i="34"/>
  <c r="E98" i="34"/>
  <c r="D61" i="34"/>
  <c r="E64" i="34"/>
  <c r="E86" i="34"/>
  <c r="D84" i="34"/>
  <c r="D68" i="34"/>
  <c r="D55" i="34"/>
  <c r="E94" i="34"/>
  <c r="E85" i="34" l="1"/>
  <c r="D85" i="34"/>
  <c r="E95" i="34"/>
  <c r="D95" i="34"/>
  <c r="E89" i="34"/>
  <c r="E43" i="34"/>
  <c r="D34" i="34"/>
  <c r="D59" i="34"/>
  <c r="E61" i="34"/>
  <c r="E84" i="34"/>
  <c r="E68" i="34"/>
  <c r="D67" i="34"/>
  <c r="E55" i="34"/>
  <c r="D46" i="34"/>
  <c r="E79" i="34" l="1"/>
  <c r="D79" i="34"/>
  <c r="E88" i="34"/>
  <c r="D88" i="34"/>
  <c r="E92" i="34"/>
  <c r="D92" i="34"/>
  <c r="E34" i="34"/>
  <c r="D99" i="34"/>
  <c r="E59" i="34"/>
  <c r="E67" i="34"/>
  <c r="D65" i="34"/>
  <c r="E46" i="34"/>
  <c r="D21" i="34"/>
  <c r="E33" i="34" l="1"/>
  <c r="D33" i="34"/>
  <c r="E20" i="34"/>
  <c r="D20" i="34"/>
  <c r="E101" i="34"/>
  <c r="D101" i="34"/>
  <c r="E99" i="34"/>
  <c r="D97" i="34"/>
  <c r="E65" i="34"/>
  <c r="E21" i="34"/>
  <c r="D18" i="34"/>
  <c r="E58" i="34" l="1"/>
  <c r="D58" i="34"/>
  <c r="D17" i="34"/>
  <c r="E17" i="34"/>
  <c r="E19" i="34"/>
  <c r="D19" i="34"/>
  <c r="E97" i="34"/>
  <c r="D91" i="34"/>
  <c r="E18" i="34"/>
  <c r="D15" i="34"/>
  <c r="E16" i="34" l="1"/>
  <c r="D16" i="34"/>
  <c r="E14" i="34"/>
  <c r="D14" i="34"/>
  <c r="E91" i="34"/>
  <c r="D78" i="34"/>
  <c r="D13" i="34"/>
  <c r="E15" i="34"/>
  <c r="E78" i="34" l="1"/>
  <c r="E13" i="34"/>
  <c r="E76" i="34" l="1"/>
  <c r="D76" i="34"/>
  <c r="E103" i="34" l="1"/>
  <c r="D103" i="34"/>
</calcChain>
</file>

<file path=xl/sharedStrings.xml><?xml version="1.0" encoding="utf-8"?>
<sst xmlns="http://schemas.openxmlformats.org/spreadsheetml/2006/main" count="112" uniqueCount="89">
  <si>
    <t>Partida</t>
  </si>
  <si>
    <t>(en millones de balboas)</t>
  </si>
  <si>
    <t xml:space="preserve"> I.   Cuenta corriente</t>
  </si>
  <si>
    <t xml:space="preserve">      Exportación de bienes, servicios y renta</t>
  </si>
  <si>
    <t xml:space="preserve">      Importación de bienes, servicios y renta</t>
  </si>
  <si>
    <t xml:space="preserve">                2.  Bienes para transformación</t>
  </si>
  <si>
    <t xml:space="preserve">                3.  Reparaciones de bienes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</si>
  <si>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</si>
  <si>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</si>
  <si>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</si>
  <si>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</si>
  <si>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</si>
  <si>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</si>
  <si>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</si>
  <si>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</si>
  <si>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</si>
  <si>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</si>
  <si>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</si>
  <si>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</si>
  <si>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</si>
  <si>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</si>
  <si>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</si>
  <si>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</si>
  <si>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</si>
  <si>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</si>
  <si>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</si>
  <si>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</si>
  <si>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</si>
  <si>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</si>
  <si>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</si>
  <si>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</si>
  <si>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</si>
  <si>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</si>
  <si>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</si>
  <si>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</si>
  <si>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</si>
  <si>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</si>
  <si>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</si>
  <si>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</si>
  <si>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</si>
  <si>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</si>
  <si>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</si>
  <si>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</si>
  <si>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</si>
  <si>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</si>
  <si>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</si>
  <si>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</si>
  <si>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</si>
  <si>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</si>
  <si>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</si>
  <si>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</si>
  <si>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</si>
  <si>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</si>
  <si>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 xml:space="preserve">              11.  Servicios del gobierno, n.i.o.p.</t>
  </si>
  <si>
    <t xml:space="preserve"> II.   Cuenta de capital y financiera</t>
  </si>
  <si>
    <t>III.    Errores y omisiones netos</t>
  </si>
  <si>
    <t xml:space="preserve">                Bienes (crédito)</t>
  </si>
  <si>
    <t xml:space="preserve">                Bienes (débito)</t>
  </si>
  <si>
    <t xml:space="preserve">                Servicios (crédito)</t>
  </si>
  <si>
    <t xml:space="preserve">                Servicios (débito)</t>
  </si>
  <si>
    <t xml:space="preserve">                Renta (crédito)</t>
  </si>
  <si>
    <t xml:space="preserve">                Renta (débito)</t>
  </si>
  <si>
    <t>Cuadro 10. RESUMEN DE LOS COMPONENTES NORMALIZADOS DE LA BALANZA DE PAGOS</t>
  </si>
  <si>
    <t xml:space="preserve">                4.  Bienes adquiridos en puertos por medios de transporte</t>
  </si>
  <si>
    <t>CONTRALORÍA GENERAL DE LA REPÚBLICA - INSTITUTO NACIONAL DE ESTADÍSTICA Y CENSO</t>
  </si>
  <si>
    <t>(P) Cifras preliminares.</t>
  </si>
  <si>
    <t>(E) Cifras estimadas.</t>
  </si>
  <si>
    <t>0.0 Cantidad nula o cero.</t>
  </si>
  <si>
    <t xml:space="preserve">      Importación de bienes, servicios, renta y transferencias corrientes</t>
  </si>
  <si>
    <t xml:space="preserve">      Exportación de bienes y servicios</t>
  </si>
  <si>
    <t xml:space="preserve">      Importación de bienes y servicios</t>
  </si>
  <si>
    <t xml:space="preserve">      Bienes, servicios y renta (netos)</t>
  </si>
  <si>
    <t xml:space="preserve">      Bienes y servicios (netos)</t>
  </si>
  <si>
    <t xml:space="preserve">      Exportación de bienes, servicios, renta y tranferencias corrientes</t>
  </si>
  <si>
    <t xml:space="preserve">      A.  Bienes (netos)</t>
  </si>
  <si>
    <t xml:space="preserve">                1.  Mercancías  generales</t>
  </si>
  <si>
    <t xml:space="preserve">      B.  Servicios (netos)</t>
  </si>
  <si>
    <t xml:space="preserve">      C.  Renta (neta)</t>
  </si>
  <si>
    <t>2018 (E)</t>
  </si>
  <si>
    <t>Resumen de los componentes normalizados</t>
  </si>
  <si>
    <t>Variación</t>
  </si>
  <si>
    <t>Primer</t>
  </si>
  <si>
    <t>trimestre</t>
  </si>
  <si>
    <t>2017 (P)</t>
  </si>
  <si>
    <t>DE PANAMÁ, SEGÚN PARTIDA: PRIMER TRIMESTRE 2017-18,</t>
  </si>
  <si>
    <t>Absoluta</t>
  </si>
  <si>
    <t>Porcentual</t>
  </si>
  <si>
    <t>Y VARIACIÓN ABSOLUTA Y PORCENTUAL</t>
  </si>
  <si>
    <t>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</si>
</sst>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EF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0" fontId="5" fillId="0" borderId="5" applyNumberFormat="0" applyFill="0" applyAlignment="0" applyProtection="0"/>
    <xf numFmtId="0" fontId="6" fillId="0" borderId="6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7" applyNumberFormat="0" applyAlignment="0" applyProtection="0"/>
    <xf numFmtId="0" fontId="11" fillId="8" borderId="8" applyNumberFormat="0" applyAlignment="0" applyProtection="0"/>
    <xf numFmtId="0" fontId="12" fillId="8" borderId="7" applyNumberFormat="0" applyAlignment="0" applyProtection="0"/>
    <xf numFmtId="0" fontId="13" fillId="0" borderId="9" applyNumberFormat="0" applyFill="0" applyAlignment="0" applyProtection="0"/>
    <xf numFmtId="0" fontId="14" fillId="9" borderId="10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8" fillId="34" borderId="0" applyNumberFormat="0" applyBorder="0" applyAlignment="0" applyProtection="0"/>
    <xf numFmtId="0" fontId="1" fillId="0" borderId="0"/>
    <xf numFmtId="0" fontId="19" fillId="10" borderId="11" applyNumberFormat="0" applyFont="0" applyAlignment="0" applyProtection="0"/>
  </cellStyleXfs>
  <cellXfs count="40">
    <xf numFmtId="0" fontId="0" fillId="0" borderId="0" xfId="0"/>
    <xf numFmtId="164" fontId="2" fillId="2" borderId="0" xfId="0" applyNumberFormat="1" applyFont="1" applyFill="1"/>
    <xf numFmtId="164" fontId="2" fillId="2" borderId="0" xfId="0" applyNumberFormat="1" applyFont="1" applyFill="1" applyBorder="1"/>
    <xf numFmtId="164" fontId="2" fillId="3" borderId="2" xfId="0" applyNumberFormat="1" applyFont="1" applyFill="1" applyBorder="1" applyAlignment="1" applyProtection="1">
      <alignment horizontal="right"/>
    </xf>
    <xf numFmtId="164" fontId="2" fillId="2" borderId="15" xfId="0" applyNumberFormat="1" applyFont="1" applyFill="1" applyBorder="1" applyAlignment="1" applyProtection="1">
      <alignment horizontal="left"/>
    </xf>
    <xf numFmtId="164" fontId="2" fillId="2" borderId="1" xfId="0" applyNumberFormat="1" applyFont="1" applyFill="1" applyBorder="1"/>
    <xf numFmtId="164" fontId="2" fillId="2" borderId="3" xfId="0" applyNumberFormat="1" applyFont="1" applyFill="1" applyBorder="1"/>
    <xf numFmtId="0" fontId="20" fillId="2" borderId="14" xfId="0" applyNumberFormat="1" applyFont="1" applyFill="1" applyBorder="1" applyAlignment="1" applyProtection="1">
      <alignment horizontal="left"/>
    </xf>
    <xf numFmtId="0" fontId="2" fillId="2" borderId="14" xfId="0" applyNumberFormat="1" applyFont="1" applyFill="1" applyBorder="1" applyAlignment="1" applyProtection="1">
      <alignment horizontal="left"/>
    </xf>
    <xf numFmtId="0" fontId="2" fillId="2" borderId="14" xfId="0" quotePrefix="1" applyNumberFormat="1" applyFont="1" applyFill="1" applyBorder="1" applyAlignment="1" applyProtection="1">
      <alignment horizontal="left"/>
    </xf>
    <xf numFmtId="164" fontId="20" fillId="35" borderId="16" xfId="0" applyNumberFormat="1" applyFont="1" applyFill="1" applyBorder="1" applyAlignment="1">
      <alignment vertical="center"/>
    </xf>
    <xf numFmtId="164" fontId="20" fillId="35" borderId="14" xfId="0" applyNumberFormat="1" applyFont="1" applyFill="1" applyBorder="1" applyAlignment="1">
      <alignment vertical="center"/>
    </xf>
    <xf numFmtId="164" fontId="20" fillId="35" borderId="13" xfId="0" applyNumberFormat="1" applyFont="1" applyFill="1" applyBorder="1" applyAlignment="1" applyProtection="1">
      <alignment horizontal="center" vertical="center"/>
    </xf>
    <xf numFmtId="164" fontId="20" fillId="35" borderId="19" xfId="0" applyNumberFormat="1" applyFont="1" applyFill="1" applyBorder="1" applyAlignment="1">
      <alignment horizontal="center" vertical="center"/>
    </xf>
    <xf numFmtId="164" fontId="20" fillId="35" borderId="15" xfId="0" applyNumberFormat="1" applyFont="1" applyFill="1" applyBorder="1" applyAlignment="1">
      <alignment vertical="center"/>
    </xf>
    <xf numFmtId="164" fontId="20" fillId="3" borderId="2" xfId="0" applyNumberFormat="1" applyFont="1" applyFill="1" applyBorder="1" applyAlignment="1" applyProtection="1">
      <alignment horizontal="right"/>
    </xf>
    <xf numFmtId="164" fontId="21" fillId="3" borderId="2" xfId="0" applyNumberFormat="1" applyFont="1" applyFill="1" applyBorder="1" applyAlignment="1" applyProtection="1">
      <alignment horizontal="right"/>
    </xf>
    <xf numFmtId="164" fontId="2" fillId="2" borderId="17" xfId="0" applyNumberFormat="1" applyFont="1" applyFill="1" applyBorder="1"/>
    <xf numFmtId="164" fontId="2" fillId="2" borderId="4" xfId="0" applyNumberFormat="1" applyFont="1" applyFill="1" applyBorder="1"/>
    <xf numFmtId="164" fontId="2" fillId="2" borderId="16" xfId="0" applyNumberFormat="1" applyFont="1" applyFill="1" applyBorder="1" applyAlignment="1">
      <alignment vertical="center" wrapText="1"/>
    </xf>
    <xf numFmtId="164" fontId="20" fillId="35" borderId="2" xfId="0" applyNumberFormat="1" applyFont="1" applyFill="1" applyBorder="1" applyAlignment="1">
      <alignment horizontal="center" vertical="center"/>
    </xf>
    <xf numFmtId="164" fontId="20" fillId="35" borderId="14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1" fontId="20" fillId="35" borderId="17" xfId="0" applyNumberFormat="1" applyFont="1" applyFill="1" applyBorder="1" applyAlignment="1" applyProtection="1">
      <alignment horizontal="center" vertical="center"/>
    </xf>
    <xf numFmtId="1" fontId="20" fillId="35" borderId="1" xfId="0" applyNumberFormat="1" applyFont="1" applyFill="1" applyBorder="1" applyAlignment="1" applyProtection="1">
      <alignment horizontal="center" vertical="center"/>
    </xf>
    <xf numFmtId="164" fontId="20" fillId="3" borderId="13" xfId="0" applyNumberFormat="1" applyFont="1" applyFill="1" applyBorder="1" applyAlignment="1" applyProtection="1">
      <alignment horizontal="right"/>
    </xf>
    <xf numFmtId="164" fontId="2" fillId="3" borderId="13" xfId="0" applyNumberFormat="1" applyFont="1" applyFill="1" applyBorder="1" applyAlignment="1" applyProtection="1">
      <alignment horizontal="right"/>
    </xf>
    <xf numFmtId="164" fontId="21" fillId="3" borderId="13" xfId="0" applyNumberFormat="1" applyFont="1" applyFill="1" applyBorder="1" applyAlignment="1" applyProtection="1">
      <alignment horizontal="right"/>
    </xf>
    <xf numFmtId="0" fontId="2" fillId="2" borderId="0" xfId="0" applyFont="1" applyFill="1" applyBorder="1"/>
    <xf numFmtId="164" fontId="20" fillId="35" borderId="18" xfId="0" applyNumberFormat="1" applyFont="1" applyFill="1" applyBorder="1" applyAlignment="1">
      <alignment horizontal="center" vertical="center"/>
    </xf>
    <xf numFmtId="164" fontId="20" fillId="35" borderId="21" xfId="0" applyNumberFormat="1" applyFont="1" applyFill="1" applyBorder="1" applyAlignment="1">
      <alignment horizontal="center" vertical="center"/>
    </xf>
    <xf numFmtId="1" fontId="20" fillId="35" borderId="4" xfId="0" applyNumberFormat="1" applyFont="1" applyFill="1" applyBorder="1" applyAlignment="1" applyProtection="1">
      <alignment horizontal="center" vertical="center"/>
    </xf>
    <xf numFmtId="1" fontId="20" fillId="35" borderId="20" xfId="0" applyNumberFormat="1" applyFont="1" applyFill="1" applyBorder="1" applyAlignment="1" applyProtection="1">
      <alignment horizontal="center" vertical="center"/>
    </xf>
    <xf numFmtId="1" fontId="20" fillId="35" borderId="3" xfId="0" applyNumberFormat="1" applyFont="1" applyFill="1" applyBorder="1" applyAlignment="1" applyProtection="1">
      <alignment horizontal="center" vertical="center"/>
    </xf>
    <xf numFmtId="1" fontId="20" fillId="35" borderId="22" xfId="0" applyNumberFormat="1" applyFont="1" applyFill="1" applyBorder="1" applyAlignment="1" applyProtection="1">
      <alignment horizontal="center" vertical="center"/>
    </xf>
    <xf numFmtId="0" fontId="20" fillId="0" borderId="0" xfId="0" applyFont="1" applyBorder="1" applyAlignment="1">
      <alignment horizontal="center"/>
    </xf>
    <xf numFmtId="164" fontId="20" fillId="35" borderId="4" xfId="0" applyNumberFormat="1" applyFont="1" applyFill="1" applyBorder="1" applyAlignment="1">
      <alignment horizontal="center" vertical="center"/>
    </xf>
    <xf numFmtId="164" fontId="20" fillId="35" borderId="16" xfId="0" applyNumberFormat="1" applyFont="1" applyFill="1" applyBorder="1" applyAlignment="1">
      <alignment horizontal="center" vertical="center"/>
    </xf>
    <xf numFmtId="164" fontId="20" fillId="35" borderId="13" xfId="0" applyNumberFormat="1" applyFont="1" applyFill="1" applyBorder="1" applyAlignment="1">
      <alignment horizontal="center" vertical="center"/>
    </xf>
    <xf numFmtId="164" fontId="20" fillId="35" borderId="14" xfId="0" applyNumberFormat="1" applyFont="1" applyFill="1" applyBorder="1" applyAlignment="1">
      <alignment horizontal="center" vertical="center"/>
    </xf>
  </cellXfs>
  <cellStyles count="43">
    <cellStyle name="20% - Énfasis1" xfId="18" builtinId="30" customBuiltin="1"/>
    <cellStyle name="20% - Énfasis2" xfId="22" builtinId="34" customBuiltin="1"/>
    <cellStyle name="20% - Énfasis3" xfId="26" builtinId="38" customBuiltin="1"/>
    <cellStyle name="20% - Énfasis4" xfId="30" builtinId="42" customBuiltin="1"/>
    <cellStyle name="20% - Énfasis5" xfId="34" builtinId="46" customBuiltin="1"/>
    <cellStyle name="20% - Énfasis6" xfId="38" builtinId="50" customBuiltin="1"/>
    <cellStyle name="40% - Énfasis1" xfId="19" builtinId="31" customBuiltin="1"/>
    <cellStyle name="40% - Énfasis2" xfId="23" builtinId="35" customBuiltin="1"/>
    <cellStyle name="40% - Énfasis3" xfId="27" builtinId="39" customBuiltin="1"/>
    <cellStyle name="40% - Énfasis4" xfId="31" builtinId="43" customBuiltin="1"/>
    <cellStyle name="40% - Énfasis5" xfId="35" builtinId="47" customBuiltin="1"/>
    <cellStyle name="40% - Énfasis6" xfId="39" builtinId="51" customBuiltin="1"/>
    <cellStyle name="60% - Énfasis1" xfId="20" builtinId="32" customBuiltin="1"/>
    <cellStyle name="60% - Énfasis2" xfId="24" builtinId="36" customBuiltin="1"/>
    <cellStyle name="60% - Énfasis3" xfId="28" builtinId="40" customBuiltin="1"/>
    <cellStyle name="60% - Énfasis4" xfId="32" builtinId="44" customBuiltin="1"/>
    <cellStyle name="60% - Énfasis5" xfId="36" builtinId="48" customBuiltin="1"/>
    <cellStyle name="60% - Énfasis6" xfId="40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7" builtinId="29" customBuiltin="1"/>
    <cellStyle name="Énfasis2" xfId="21" builtinId="33" customBuiltin="1"/>
    <cellStyle name="Énfasis3" xfId="25" builtinId="37" customBuiltin="1"/>
    <cellStyle name="Énfasis4" xfId="29" builtinId="41" customBuiltin="1"/>
    <cellStyle name="Énfasis5" xfId="33" builtinId="45" customBuiltin="1"/>
    <cellStyle name="Énfasis6" xfId="37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1"/>
    <cellStyle name="Normal 3" xfId="1"/>
    <cellStyle name="Notas 2" xfId="42"/>
    <cellStyle name="Salida" xfId="10" builtinId="21" customBuiltin="1"/>
    <cellStyle name="Texto de advertencia" xfId="14" builtinId="11" customBuiltin="1"/>
    <cellStyle name="Texto explicativo" xfId="15" builtinId="53" customBuiltin="1"/>
    <cellStyle name="Título" xfId="2" builtinId="15" customBuiltin="1"/>
    <cellStyle name="Título 2" xfId="3" builtinId="17" customBuiltin="1"/>
    <cellStyle name="Título 3" xfId="4" builtinId="18" customBuiltin="1"/>
    <cellStyle name="Total" xfId="16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8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1" sqref="A11"/>
      <selection pane="bottomRight" sqref="A1:E1"/>
    </sheetView>
  </sheetViews>
  <sheetFormatPr baseColWidth="10" defaultRowHeight="12.75" customHeight="1" x14ac:dyDescent="0.2"/>
  <cols>
    <col min="1" max="1" width="61.7109375" style="2" customWidth="1"/>
    <col min="2" max="3" width="20.7109375" style="1" customWidth="1"/>
    <col min="4" max="5" width="11.7109375" style="1" customWidth="1"/>
    <col min="6" max="16384" width="11.42578125" style="1"/>
  </cols>
  <sheetData>
    <row r="1" spans="1:5" ht="15.75" customHeight="1" x14ac:dyDescent="0.2">
      <c r="A1" s="35" t="s">
        <v>64</v>
      </c>
      <c r="B1" s="35"/>
      <c r="C1" s="35"/>
      <c r="D1" s="35"/>
      <c r="E1" s="35"/>
    </row>
    <row r="2" spans="1:5" ht="8.1" customHeight="1" x14ac:dyDescent="0.2">
      <c r="A2" s="22"/>
      <c r="B2" s="22"/>
      <c r="C2" s="22"/>
      <c r="D2" s="22"/>
      <c r="E2" s="22"/>
    </row>
    <row r="3" spans="1:5" ht="15.75" customHeight="1" x14ac:dyDescent="0.2">
      <c r="A3" s="35" t="s">
        <v>62</v>
      </c>
      <c r="B3" s="35"/>
      <c r="C3" s="35"/>
      <c r="D3" s="35"/>
      <c r="E3" s="35"/>
    </row>
    <row r="4" spans="1:5" ht="15.75" customHeight="1" x14ac:dyDescent="0.2">
      <c r="A4" s="35" t="s">
        <v>84</v>
      </c>
      <c r="B4" s="35"/>
      <c r="C4" s="35"/>
      <c r="D4" s="35"/>
      <c r="E4" s="35"/>
    </row>
    <row r="5" spans="1:5" ht="15.75" customHeight="1" x14ac:dyDescent="0.2">
      <c r="A5" s="35" t="s">
        <v>87</v>
      </c>
      <c r="B5" s="35"/>
      <c r="C5" s="35"/>
      <c r="D5" s="35"/>
      <c r="E5" s="35"/>
    </row>
    <row r="6" spans="1:5" ht="8.1" customHeight="1" x14ac:dyDescent="0.2">
      <c r="A6" s="22"/>
      <c r="B6" s="22"/>
      <c r="C6" s="22"/>
      <c r="D6" s="22"/>
      <c r="E6" s="22"/>
    </row>
    <row r="7" spans="1:5" ht="12.75" customHeight="1" x14ac:dyDescent="0.2">
      <c r="A7" s="10"/>
      <c r="B7" s="36" t="s">
        <v>79</v>
      </c>
      <c r="C7" s="37"/>
      <c r="D7" s="29" t="s">
        <v>80</v>
      </c>
      <c r="E7" s="30"/>
    </row>
    <row r="8" spans="1:5" ht="12.75" customHeight="1" x14ac:dyDescent="0.2">
      <c r="A8" s="11"/>
      <c r="B8" s="38" t="s">
        <v>1</v>
      </c>
      <c r="C8" s="39"/>
      <c r="D8" s="20" t="s">
        <v>85</v>
      </c>
      <c r="E8" s="12" t="s">
        <v>86</v>
      </c>
    </row>
    <row r="9" spans="1:5" ht="12.75" customHeight="1" x14ac:dyDescent="0.2">
      <c r="A9" s="21" t="s">
        <v>0</v>
      </c>
      <c r="B9" s="13" t="s">
        <v>83</v>
      </c>
      <c r="C9" s="13" t="s">
        <v>78</v>
      </c>
      <c r="D9" s="29" t="s">
        <v>78</v>
      </c>
      <c r="E9" s="30"/>
    </row>
    <row r="10" spans="1:5" ht="12.75" customHeight="1" x14ac:dyDescent="0.2">
      <c r="A10" s="11"/>
      <c r="B10" s="23" t="s">
        <v>81</v>
      </c>
      <c r="C10" s="23" t="s">
        <v>81</v>
      </c>
      <c r="D10" s="31" t="s">
        <v>88</v>
      </c>
      <c r="E10" s="32"/>
    </row>
    <row r="11" spans="1:5" ht="12.75" customHeight="1" x14ac:dyDescent="0.2">
      <c r="A11" s="14"/>
      <c r="B11" s="24" t="s">
        <v>82</v>
      </c>
      <c r="C11" s="24" t="s">
        <v>82</v>
      </c>
      <c r="D11" s="33"/>
      <c r="E11" s="34"/>
    </row>
    <row r="12" spans="1:5" ht="6" customHeight="1" x14ac:dyDescent="0.2">
      <c r="A12" s="19"/>
      <c r="B12" s="17"/>
      <c r="C12" s="17"/>
      <c r="D12" s="17"/>
      <c r="E12" s="18"/>
    </row>
    <row r="13" spans="1:5" ht="15.95" customHeight="1" x14ac:dyDescent="0.2">
      <c r="A13" s="7" t="s">
        <v>2</v>
      </c>
      <c r="B13" s="15">
        <f>B14+B15</f>
        <v>-430.89999999999964</v>
      </c>
      <c r="C13" s="15">
        <f>C14+C15</f>
        <v>-547.40000000000146</v>
      </c>
      <c r="D13" s="15">
        <f>+C13-B13</f>
        <v>-116.50000000000182</v>
      </c>
      <c r="E13" s="25">
        <f>IF(B13=0,0,+C13/B13*100-100)</f>
        <v>27.036435367835196</v>
      </c>
    </row>
    <row r="14" spans="1:5" ht="12.75" customHeight="1" x14ac:dyDescent="0.2">
      <c r="A14" s="8" t="s">
        <v>73</v>
      </c>
      <c r="B14" s="3">
        <f>B17+B72</f>
        <v>7900.9</v>
      </c>
      <c r="C14" s="3">
        <f>C17+C72</f>
        <v>8557.4</v>
      </c>
      <c r="D14" s="3">
        <f t="shared" ref="D14:D77" si="0">+C14-B14</f>
        <v>656.5</v>
      </c>
      <c r="E14" s="26">
        <f t="shared" ref="E14:E77" si="1">IF(B14=0,0,+C14/B14*100-100)</f>
        <v>8.3091799668392241</v>
      </c>
    </row>
    <row r="15" spans="1:5" ht="12.75" customHeight="1" x14ac:dyDescent="0.2">
      <c r="A15" s="8" t="s">
        <v>68</v>
      </c>
      <c r="B15" s="3">
        <f>B18+B73</f>
        <v>-8331.7999999999993</v>
      </c>
      <c r="C15" s="3">
        <f>C18+C73</f>
        <v>-9104.8000000000011</v>
      </c>
      <c r="D15" s="3">
        <f t="shared" si="0"/>
        <v>-773.00000000000182</v>
      </c>
      <c r="E15" s="26">
        <f t="shared" si="1"/>
        <v>9.2777070981060632</v>
      </c>
    </row>
    <row r="16" spans="1:5" ht="15.95" customHeight="1" x14ac:dyDescent="0.2">
      <c r="A16" s="7" t="s">
        <v>71</v>
      </c>
      <c r="B16" s="15">
        <f>B17+B18</f>
        <v>-413.89999999999964</v>
      </c>
      <c r="C16" s="15">
        <f>C17+C18</f>
        <v>-532.00000000000182</v>
      </c>
      <c r="D16" s="15">
        <f t="shared" si="0"/>
        <v>-118.10000000000218</v>
      </c>
      <c r="E16" s="25">
        <f t="shared" si="1"/>
        <v>28.53346218893509</v>
      </c>
    </row>
    <row r="17" spans="1:5" ht="12.75" customHeight="1" x14ac:dyDescent="0.2">
      <c r="A17" s="8" t="s">
        <v>3</v>
      </c>
      <c r="B17" s="3">
        <f>B20+B59</f>
        <v>7710.2</v>
      </c>
      <c r="C17" s="3">
        <f>C20+C59</f>
        <v>8364.6999999999989</v>
      </c>
      <c r="D17" s="3">
        <f t="shared" si="0"/>
        <v>654.49999999999909</v>
      </c>
      <c r="E17" s="26">
        <f t="shared" si="1"/>
        <v>8.4887551555082723</v>
      </c>
    </row>
    <row r="18" spans="1:5" ht="12.75" customHeight="1" x14ac:dyDescent="0.2">
      <c r="A18" s="8" t="s">
        <v>4</v>
      </c>
      <c r="B18" s="3">
        <f>B21+B65</f>
        <v>-8124.0999999999995</v>
      </c>
      <c r="C18" s="3">
        <f>C21+C65</f>
        <v>-8896.7000000000007</v>
      </c>
      <c r="D18" s="3">
        <f t="shared" si="0"/>
        <v>-772.60000000000127</v>
      </c>
      <c r="E18" s="26">
        <f t="shared" si="1"/>
        <v>9.5099764897034902</v>
      </c>
    </row>
    <row r="19" spans="1:5" ht="15.95" customHeight="1" x14ac:dyDescent="0.2">
      <c r="A19" s="7" t="s">
        <v>72</v>
      </c>
      <c r="B19" s="15">
        <f>B20+B21</f>
        <v>747.20000000000073</v>
      </c>
      <c r="C19" s="15">
        <f>C20+C21</f>
        <v>618.69999999999891</v>
      </c>
      <c r="D19" s="15">
        <f t="shared" si="0"/>
        <v>-128.50000000000182</v>
      </c>
      <c r="E19" s="25">
        <f t="shared" si="1"/>
        <v>-17.197537473233623</v>
      </c>
    </row>
    <row r="20" spans="1:5" ht="12.75" customHeight="1" x14ac:dyDescent="0.2">
      <c r="A20" s="8" t="s">
        <v>69</v>
      </c>
      <c r="B20" s="3">
        <f>B23+B34</f>
        <v>7033.5</v>
      </c>
      <c r="C20" s="3">
        <f>C23+C34</f>
        <v>7692.0999999999995</v>
      </c>
      <c r="D20" s="3">
        <f t="shared" si="0"/>
        <v>658.59999999999945</v>
      </c>
      <c r="E20" s="26">
        <f t="shared" si="1"/>
        <v>9.3637591526266988</v>
      </c>
    </row>
    <row r="21" spans="1:5" ht="12.75" customHeight="1" x14ac:dyDescent="0.2">
      <c r="A21" s="8" t="s">
        <v>70</v>
      </c>
      <c r="B21" s="3">
        <f>B28+B46</f>
        <v>-6286.2999999999993</v>
      </c>
      <c r="C21" s="3">
        <f>C28+C46</f>
        <v>-7073.4000000000005</v>
      </c>
      <c r="D21" s="3">
        <f t="shared" si="0"/>
        <v>-787.10000000000127</v>
      </c>
      <c r="E21" s="26">
        <f t="shared" si="1"/>
        <v>12.520878736299593</v>
      </c>
    </row>
    <row r="22" spans="1:5" ht="15.95" customHeight="1" x14ac:dyDescent="0.2">
      <c r="A22" s="7" t="s">
        <v>74</v>
      </c>
      <c r="B22" s="15">
        <f>B23+B28</f>
        <v>-2014.1</v>
      </c>
      <c r="C22" s="15">
        <f>C23+C28</f>
        <v>-2464.8000000000002</v>
      </c>
      <c r="D22" s="15">
        <f t="shared" si="0"/>
        <v>-450.70000000000027</v>
      </c>
      <c r="E22" s="25">
        <f t="shared" si="1"/>
        <v>22.377240454793721</v>
      </c>
    </row>
    <row r="23" spans="1:5" ht="15" customHeight="1" x14ac:dyDescent="0.2">
      <c r="A23" s="7" t="s">
        <v>56</v>
      </c>
      <c r="B23" s="15">
        <f>B24+B25+B26+B27</f>
        <v>3063.6</v>
      </c>
      <c r="C23" s="15">
        <f>C24+C25+C26+C27</f>
        <v>3465.7</v>
      </c>
      <c r="D23" s="15">
        <f t="shared" si="0"/>
        <v>402.09999999999991</v>
      </c>
      <c r="E23" s="25">
        <f t="shared" si="1"/>
        <v>13.125081603342466</v>
      </c>
    </row>
    <row r="24" spans="1:5" ht="12.75" customHeight="1" x14ac:dyDescent="0.2">
      <c r="A24" s="8" t="s">
        <v>75</v>
      </c>
      <c r="B24" s="3">
        <v>2555.6</v>
      </c>
      <c r="C24" s="3">
        <v>2815.9</v>
      </c>
      <c r="D24" s="3">
        <f t="shared" si="0"/>
        <v>260.30000000000018</v>
      </c>
      <c r="E24" s="26">
        <f t="shared" si="1"/>
        <v>10.185475035216783</v>
      </c>
    </row>
    <row r="25" spans="1:5" ht="12.75" customHeight="1" x14ac:dyDescent="0.2">
      <c r="A25" s="8" t="s">
        <v>5</v>
      </c>
      <c r="B25" s="3">
        <v>0</v>
      </c>
      <c r="C25" s="3">
        <v>0</v>
      </c>
      <c r="D25" s="3">
        <f t="shared" si="0"/>
        <v>0</v>
      </c>
      <c r="E25" s="26">
        <f t="shared" si="1"/>
        <v>0</v>
      </c>
    </row>
    <row r="26" spans="1:5" ht="12.75" customHeight="1" x14ac:dyDescent="0.2">
      <c r="A26" s="8" t="s">
        <v>6</v>
      </c>
      <c r="B26" s="3">
        <v>3.9</v>
      </c>
      <c r="C26" s="3">
        <v>4.0999999999999996</v>
      </c>
      <c r="D26" s="3">
        <f t="shared" si="0"/>
        <v>0.19999999999999973</v>
      </c>
      <c r="E26" s="26">
        <f t="shared" si="1"/>
        <v>5.1282051282051384</v>
      </c>
    </row>
    <row r="27" spans="1:5" ht="12.75" customHeight="1" x14ac:dyDescent="0.2">
      <c r="A27" s="8" t="s">
        <v>63</v>
      </c>
      <c r="B27" s="3">
        <v>504.09999999999997</v>
      </c>
      <c r="C27" s="3">
        <v>645.70000000000005</v>
      </c>
      <c r="D27" s="3">
        <f t="shared" si="0"/>
        <v>141.60000000000008</v>
      </c>
      <c r="E27" s="26">
        <f t="shared" si="1"/>
        <v>28.089664749057732</v>
      </c>
    </row>
    <row r="28" spans="1:5" ht="15" customHeight="1" x14ac:dyDescent="0.2">
      <c r="A28" s="7" t="s">
        <v>57</v>
      </c>
      <c r="B28" s="15">
        <f>B29+B30+B31+B32</f>
        <v>-5077.7</v>
      </c>
      <c r="C28" s="15">
        <f>C29+C30+C31+C32</f>
        <v>-5930.5</v>
      </c>
      <c r="D28" s="15">
        <f t="shared" si="0"/>
        <v>-852.80000000000018</v>
      </c>
      <c r="E28" s="25">
        <f t="shared" si="1"/>
        <v>16.795005612777445</v>
      </c>
    </row>
    <row r="29" spans="1:5" ht="12.75" customHeight="1" x14ac:dyDescent="0.2">
      <c r="A29" s="8" t="s">
        <v>75</v>
      </c>
      <c r="B29" s="3">
        <v>-4473.0999999999995</v>
      </c>
      <c r="C29" s="3">
        <v>-5158.9000000000005</v>
      </c>
      <c r="D29" s="3">
        <f t="shared" si="0"/>
        <v>-685.80000000000109</v>
      </c>
      <c r="E29" s="26">
        <f t="shared" si="1"/>
        <v>15.331649191835666</v>
      </c>
    </row>
    <row r="30" spans="1:5" ht="12.75" customHeight="1" x14ac:dyDescent="0.2">
      <c r="A30" s="8" t="s">
        <v>5</v>
      </c>
      <c r="B30" s="3">
        <v>0</v>
      </c>
      <c r="C30" s="3">
        <v>0</v>
      </c>
      <c r="D30" s="3">
        <f t="shared" si="0"/>
        <v>0</v>
      </c>
      <c r="E30" s="26">
        <f t="shared" si="1"/>
        <v>0</v>
      </c>
    </row>
    <row r="31" spans="1:5" ht="12.75" customHeight="1" x14ac:dyDescent="0.2">
      <c r="A31" s="8" t="s">
        <v>6</v>
      </c>
      <c r="B31" s="3">
        <v>-1.1000000000000001</v>
      </c>
      <c r="C31" s="3">
        <v>-1.4</v>
      </c>
      <c r="D31" s="3">
        <f t="shared" si="0"/>
        <v>-0.29999999999999982</v>
      </c>
      <c r="E31" s="26">
        <f t="shared" si="1"/>
        <v>27.272727272727252</v>
      </c>
    </row>
    <row r="32" spans="1:5" ht="12.75" customHeight="1" x14ac:dyDescent="0.2">
      <c r="A32" s="8" t="s">
        <v>63</v>
      </c>
      <c r="B32" s="3">
        <v>-603.5</v>
      </c>
      <c r="C32" s="3">
        <v>-770.2</v>
      </c>
      <c r="D32" s="3">
        <f t="shared" si="0"/>
        <v>-166.70000000000005</v>
      </c>
      <c r="E32" s="26">
        <f t="shared" si="1"/>
        <v>27.622203811101926</v>
      </c>
    </row>
    <row r="33" spans="1:5" ht="15.95" customHeight="1" x14ac:dyDescent="0.2">
      <c r="A33" s="7" t="s">
        <v>76</v>
      </c>
      <c r="B33" s="15">
        <f>B34+B46</f>
        <v>2761.3000000000006</v>
      </c>
      <c r="C33" s="15">
        <f>C34+C46</f>
        <v>3083.4999999999991</v>
      </c>
      <c r="D33" s="15">
        <f t="shared" si="0"/>
        <v>322.19999999999845</v>
      </c>
      <c r="E33" s="25">
        <f t="shared" si="1"/>
        <v>11.668417049940189</v>
      </c>
    </row>
    <row r="34" spans="1:5" ht="15" customHeight="1" x14ac:dyDescent="0.2">
      <c r="A34" s="7" t="s">
        <v>58</v>
      </c>
      <c r="B34" s="15">
        <f>B35+B36+B37+B38+B39+B40+B41+B42+B43+B44+B45</f>
        <v>3969.9000000000005</v>
      </c>
      <c r="C34" s="15">
        <f>C35+C36+C37+C38+C39+C40+C41+C42+C43+C44+C45</f>
        <v>4226.3999999999996</v>
      </c>
      <c r="D34" s="15">
        <f t="shared" si="0"/>
        <v>256.49999999999909</v>
      </c>
      <c r="E34" s="25">
        <f t="shared" si="1"/>
        <v>6.4611199274540638</v>
      </c>
    </row>
    <row r="35" spans="1:5" ht="12.75" customHeight="1" x14ac:dyDescent="0.2">
      <c r="A35" s="8" t="s">
        <v>7</v>
      </c>
      <c r="B35" s="3">
        <v>1573.3</v>
      </c>
      <c r="C35" s="3">
        <v>1701.4</v>
      </c>
      <c r="D35" s="3">
        <f t="shared" si="0"/>
        <v>128.10000000000014</v>
      </c>
      <c r="E35" s="26">
        <f t="shared" si="1"/>
        <v>8.1421216551198228</v>
      </c>
    </row>
    <row r="36" spans="1:5" ht="12.75" customHeight="1" x14ac:dyDescent="0.2">
      <c r="A36" s="8" t="s">
        <v>8</v>
      </c>
      <c r="B36" s="3">
        <v>1276.5</v>
      </c>
      <c r="C36" s="3">
        <v>1311.3</v>
      </c>
      <c r="D36" s="3">
        <f t="shared" si="0"/>
        <v>34.799999999999955</v>
      </c>
      <c r="E36" s="26">
        <f t="shared" si="1"/>
        <v>2.726204465334888</v>
      </c>
    </row>
    <row r="37" spans="1:5" ht="12.75" customHeight="1" x14ac:dyDescent="0.2">
      <c r="A37" s="8" t="s">
        <v>9</v>
      </c>
      <c r="B37" s="3">
        <v>84.899999999999991</v>
      </c>
      <c r="C37" s="3">
        <v>87.9</v>
      </c>
      <c r="D37" s="3">
        <f t="shared" si="0"/>
        <v>3.0000000000000142</v>
      </c>
      <c r="E37" s="26">
        <f t="shared" si="1"/>
        <v>3.5335689045936647</v>
      </c>
    </row>
    <row r="38" spans="1:5" ht="12.75" customHeight="1" x14ac:dyDescent="0.2">
      <c r="A38" s="8" t="s">
        <v>10</v>
      </c>
      <c r="B38" s="3">
        <v>0</v>
      </c>
      <c r="C38" s="3">
        <v>0</v>
      </c>
      <c r="D38" s="3">
        <f t="shared" si="0"/>
        <v>0</v>
      </c>
      <c r="E38" s="26">
        <f t="shared" si="1"/>
        <v>0</v>
      </c>
    </row>
    <row r="39" spans="1:5" ht="12.75" customHeight="1" x14ac:dyDescent="0.2">
      <c r="A39" s="8" t="s">
        <v>11</v>
      </c>
      <c r="B39" s="3">
        <v>17.399999999999999</v>
      </c>
      <c r="C39" s="3">
        <v>26.6</v>
      </c>
      <c r="D39" s="3">
        <f t="shared" si="0"/>
        <v>9.2000000000000028</v>
      </c>
      <c r="E39" s="26">
        <f t="shared" si="1"/>
        <v>52.873563218390842</v>
      </c>
    </row>
    <row r="40" spans="1:5" ht="12.75" customHeight="1" x14ac:dyDescent="0.2">
      <c r="A40" s="8" t="s">
        <v>12</v>
      </c>
      <c r="B40" s="3">
        <v>114.7</v>
      </c>
      <c r="C40" s="3">
        <v>128.30000000000001</v>
      </c>
      <c r="D40" s="3">
        <f t="shared" si="0"/>
        <v>13.600000000000009</v>
      </c>
      <c r="E40" s="26">
        <f t="shared" si="1"/>
        <v>11.857018308631211</v>
      </c>
    </row>
    <row r="41" spans="1:5" ht="12.75" customHeight="1" x14ac:dyDescent="0.2">
      <c r="A41" s="8" t="s">
        <v>13</v>
      </c>
      <c r="B41" s="3">
        <v>16.7</v>
      </c>
      <c r="C41" s="3">
        <v>15.5</v>
      </c>
      <c r="D41" s="3">
        <f t="shared" si="0"/>
        <v>-1.1999999999999993</v>
      </c>
      <c r="E41" s="26">
        <f t="shared" si="1"/>
        <v>-7.1856287425149645</v>
      </c>
    </row>
    <row r="42" spans="1:5" ht="12.75" customHeight="1" x14ac:dyDescent="0.2">
      <c r="A42" s="8" t="s">
        <v>14</v>
      </c>
      <c r="B42" s="3">
        <v>0.89999999999999991</v>
      </c>
      <c r="C42" s="3">
        <v>1</v>
      </c>
      <c r="D42" s="3">
        <f t="shared" si="0"/>
        <v>0.10000000000000009</v>
      </c>
      <c r="E42" s="26">
        <f t="shared" si="1"/>
        <v>11.111111111111114</v>
      </c>
    </row>
    <row r="43" spans="1:5" ht="12.75" customHeight="1" x14ac:dyDescent="0.2">
      <c r="A43" s="8" t="s">
        <v>15</v>
      </c>
      <c r="B43" s="3">
        <v>845.80000000000018</v>
      </c>
      <c r="C43" s="3">
        <v>912</v>
      </c>
      <c r="D43" s="3">
        <f t="shared" si="0"/>
        <v>66.199999999999818</v>
      </c>
      <c r="E43" s="26">
        <f t="shared" si="1"/>
        <v>7.8269094348545565</v>
      </c>
    </row>
    <row r="44" spans="1:5" ht="12.75" customHeight="1" x14ac:dyDescent="0.2">
      <c r="A44" s="8" t="s">
        <v>16</v>
      </c>
      <c r="B44" s="3">
        <v>12.299999999999999</v>
      </c>
      <c r="C44" s="3">
        <v>12.4</v>
      </c>
      <c r="D44" s="3">
        <f t="shared" si="0"/>
        <v>0.10000000000000142</v>
      </c>
      <c r="E44" s="26">
        <f t="shared" si="1"/>
        <v>0.81300813008131456</v>
      </c>
    </row>
    <row r="45" spans="1:5" ht="12.75" customHeight="1" x14ac:dyDescent="0.2">
      <c r="A45" s="8" t="s">
        <v>53</v>
      </c>
      <c r="B45" s="3">
        <v>27.400000000000002</v>
      </c>
      <c r="C45" s="3">
        <v>30</v>
      </c>
      <c r="D45" s="3">
        <f t="shared" si="0"/>
        <v>2.5999999999999979</v>
      </c>
      <c r="E45" s="26">
        <f t="shared" si="1"/>
        <v>9.4890510948905131</v>
      </c>
    </row>
    <row r="46" spans="1:5" ht="15" customHeight="1" x14ac:dyDescent="0.2">
      <c r="A46" s="7" t="s">
        <v>59</v>
      </c>
      <c r="B46" s="15">
        <f>B47+B48+B49+B50+B51+B52+B53+B54+B55+B56+B57</f>
        <v>-1208.5999999999999</v>
      </c>
      <c r="C46" s="15">
        <f>C47+C48+C49+C50+C51+C52+C53+C54+C55+C56+C57</f>
        <v>-1142.9000000000003</v>
      </c>
      <c r="D46" s="15">
        <f t="shared" si="0"/>
        <v>65.699999999999591</v>
      </c>
      <c r="E46" s="25">
        <f t="shared" si="1"/>
        <v>-5.4360417011417752</v>
      </c>
    </row>
    <row r="47" spans="1:5" ht="12.75" customHeight="1" x14ac:dyDescent="0.2">
      <c r="A47" s="8" t="s">
        <v>7</v>
      </c>
      <c r="B47" s="3">
        <v>-471.30000000000007</v>
      </c>
      <c r="C47" s="3">
        <v>-510.30000000000007</v>
      </c>
      <c r="D47" s="3">
        <f t="shared" si="0"/>
        <v>-39</v>
      </c>
      <c r="E47" s="26">
        <f t="shared" si="1"/>
        <v>8.2749840865690629</v>
      </c>
    </row>
    <row r="48" spans="1:5" ht="12.75" customHeight="1" x14ac:dyDescent="0.2">
      <c r="A48" s="8" t="s">
        <v>8</v>
      </c>
      <c r="B48" s="3">
        <v>-304.79999999999995</v>
      </c>
      <c r="C48" s="3">
        <v>-224.2</v>
      </c>
      <c r="D48" s="3">
        <f t="shared" si="0"/>
        <v>80.599999999999966</v>
      </c>
      <c r="E48" s="26">
        <f t="shared" si="1"/>
        <v>-26.443569553805773</v>
      </c>
    </row>
    <row r="49" spans="1:5" ht="12.75" customHeight="1" x14ac:dyDescent="0.2">
      <c r="A49" s="8" t="s">
        <v>9</v>
      </c>
      <c r="B49" s="3">
        <v>-6.6999999999999993</v>
      </c>
      <c r="C49" s="3">
        <v>-8.4</v>
      </c>
      <c r="D49" s="3">
        <f t="shared" si="0"/>
        <v>-1.7000000000000011</v>
      </c>
      <c r="E49" s="26">
        <f t="shared" si="1"/>
        <v>25.373134328358233</v>
      </c>
    </row>
    <row r="50" spans="1:5" ht="12.75" customHeight="1" x14ac:dyDescent="0.2">
      <c r="A50" s="8" t="s">
        <v>10</v>
      </c>
      <c r="B50" s="3">
        <v>0</v>
      </c>
      <c r="C50" s="3">
        <v>0</v>
      </c>
      <c r="D50" s="3">
        <f t="shared" si="0"/>
        <v>0</v>
      </c>
      <c r="E50" s="26">
        <f t="shared" si="1"/>
        <v>0</v>
      </c>
    </row>
    <row r="51" spans="1:5" ht="12.75" customHeight="1" x14ac:dyDescent="0.2">
      <c r="A51" s="8" t="s">
        <v>11</v>
      </c>
      <c r="B51" s="3">
        <v>-25.5</v>
      </c>
      <c r="C51" s="3">
        <v>-29.6</v>
      </c>
      <c r="D51" s="3">
        <f t="shared" si="0"/>
        <v>-4.1000000000000014</v>
      </c>
      <c r="E51" s="26">
        <f t="shared" si="1"/>
        <v>16.078431372549034</v>
      </c>
    </row>
    <row r="52" spans="1:5" ht="12.75" customHeight="1" x14ac:dyDescent="0.2">
      <c r="A52" s="8" t="s">
        <v>12</v>
      </c>
      <c r="B52" s="3">
        <v>-115.89999999999999</v>
      </c>
      <c r="C52" s="3">
        <v>-109.5</v>
      </c>
      <c r="D52" s="3">
        <f t="shared" si="0"/>
        <v>6.3999999999999915</v>
      </c>
      <c r="E52" s="26">
        <f t="shared" si="1"/>
        <v>-5.5220017256255289</v>
      </c>
    </row>
    <row r="53" spans="1:5" ht="12.75" customHeight="1" x14ac:dyDescent="0.2">
      <c r="A53" s="8" t="s">
        <v>13</v>
      </c>
      <c r="B53" s="3">
        <v>-22.9</v>
      </c>
      <c r="C53" s="3">
        <v>-23.099999999999998</v>
      </c>
      <c r="D53" s="3">
        <f t="shared" si="0"/>
        <v>-0.19999999999999929</v>
      </c>
      <c r="E53" s="26">
        <f t="shared" si="1"/>
        <v>0.87336244541485542</v>
      </c>
    </row>
    <row r="54" spans="1:5" ht="12.75" customHeight="1" x14ac:dyDescent="0.2">
      <c r="A54" s="8" t="s">
        <v>14</v>
      </c>
      <c r="B54" s="3">
        <v>-11</v>
      </c>
      <c r="C54" s="3">
        <v>-11.2</v>
      </c>
      <c r="D54" s="3">
        <f t="shared" si="0"/>
        <v>-0.19999999999999929</v>
      </c>
      <c r="E54" s="26">
        <f t="shared" si="1"/>
        <v>1.818181818181813</v>
      </c>
    </row>
    <row r="55" spans="1:5" ht="12.75" customHeight="1" x14ac:dyDescent="0.2">
      <c r="A55" s="8" t="s">
        <v>15</v>
      </c>
      <c r="B55" s="3">
        <v>-214.6</v>
      </c>
      <c r="C55" s="3">
        <v>-194.8</v>
      </c>
      <c r="D55" s="3">
        <f t="shared" si="0"/>
        <v>19.799999999999983</v>
      </c>
      <c r="E55" s="26">
        <f t="shared" si="1"/>
        <v>-9.2264678471574939</v>
      </c>
    </row>
    <row r="56" spans="1:5" ht="12.75" customHeight="1" x14ac:dyDescent="0.2">
      <c r="A56" s="8" t="s">
        <v>16</v>
      </c>
      <c r="B56" s="3">
        <v>-6.8</v>
      </c>
      <c r="C56" s="3">
        <v>-7.9</v>
      </c>
      <c r="D56" s="3">
        <f t="shared" si="0"/>
        <v>-1.1000000000000005</v>
      </c>
      <c r="E56" s="26">
        <f t="shared" si="1"/>
        <v>16.176470588235304</v>
      </c>
    </row>
    <row r="57" spans="1:5" ht="12.75" customHeight="1" x14ac:dyDescent="0.2">
      <c r="A57" s="8" t="s">
        <v>53</v>
      </c>
      <c r="B57" s="3">
        <v>-29.1</v>
      </c>
      <c r="C57" s="3">
        <v>-23.9</v>
      </c>
      <c r="D57" s="3">
        <f t="shared" si="0"/>
        <v>5.2000000000000028</v>
      </c>
      <c r="E57" s="26">
        <f t="shared" si="1"/>
        <v>-17.869415807560145</v>
      </c>
    </row>
    <row r="58" spans="1:5" ht="15.95" customHeight="1" x14ac:dyDescent="0.2">
      <c r="A58" s="7" t="s">
        <v>77</v>
      </c>
      <c r="B58" s="15">
        <f>B59+B65</f>
        <v>-1161.0999999999999</v>
      </c>
      <c r="C58" s="15">
        <f>C59+C65</f>
        <v>-1150.6999999999998</v>
      </c>
      <c r="D58" s="15">
        <f t="shared" si="0"/>
        <v>10.400000000000091</v>
      </c>
      <c r="E58" s="25">
        <f t="shared" si="1"/>
        <v>-0.8957023512186737</v>
      </c>
    </row>
    <row r="59" spans="1:5" ht="15" customHeight="1" x14ac:dyDescent="0.2">
      <c r="A59" s="7" t="s">
        <v>60</v>
      </c>
      <c r="B59" s="15">
        <f>B60+B61</f>
        <v>676.69999999999993</v>
      </c>
      <c r="C59" s="15">
        <f>C60+C61</f>
        <v>672.6</v>
      </c>
      <c r="D59" s="15">
        <f t="shared" si="0"/>
        <v>-4.0999999999999091</v>
      </c>
      <c r="E59" s="25">
        <f t="shared" si="1"/>
        <v>-0.60588148367074268</v>
      </c>
    </row>
    <row r="60" spans="1:5" ht="12.75" customHeight="1" x14ac:dyDescent="0.2">
      <c r="A60" s="8" t="s">
        <v>17</v>
      </c>
      <c r="B60" s="3">
        <v>39.1</v>
      </c>
      <c r="C60" s="3">
        <v>36.299999999999997</v>
      </c>
      <c r="D60" s="3">
        <f t="shared" si="0"/>
        <v>-2.8000000000000043</v>
      </c>
      <c r="E60" s="26">
        <f t="shared" si="1"/>
        <v>-7.1611253196931131</v>
      </c>
    </row>
    <row r="61" spans="1:5" ht="12.75" customHeight="1" x14ac:dyDescent="0.2">
      <c r="A61" s="8" t="s">
        <v>18</v>
      </c>
      <c r="B61" s="3">
        <f>B62+B63+B64</f>
        <v>637.59999999999991</v>
      </c>
      <c r="C61" s="3">
        <f>C62+C63+C64</f>
        <v>636.30000000000007</v>
      </c>
      <c r="D61" s="3">
        <f t="shared" si="0"/>
        <v>-1.2999999999998408</v>
      </c>
      <c r="E61" s="26">
        <f t="shared" si="1"/>
        <v>-0.20388958594728024</v>
      </c>
    </row>
    <row r="62" spans="1:5" ht="12.75" customHeight="1" x14ac:dyDescent="0.2">
      <c r="A62" s="8" t="s">
        <v>19</v>
      </c>
      <c r="B62" s="3">
        <v>189.1</v>
      </c>
      <c r="C62" s="3">
        <v>173.9</v>
      </c>
      <c r="D62" s="3">
        <f t="shared" si="0"/>
        <v>-15.199999999999989</v>
      </c>
      <c r="E62" s="26">
        <f t="shared" si="1"/>
        <v>-8.0380750925436217</v>
      </c>
    </row>
    <row r="63" spans="1:5" ht="12.75" customHeight="1" x14ac:dyDescent="0.2">
      <c r="A63" s="8" t="s">
        <v>20</v>
      </c>
      <c r="B63" s="3">
        <v>64.600000000000009</v>
      </c>
      <c r="C63" s="3">
        <v>86.699999999999989</v>
      </c>
      <c r="D63" s="3">
        <f t="shared" si="0"/>
        <v>22.09999999999998</v>
      </c>
      <c r="E63" s="26">
        <f t="shared" si="1"/>
        <v>34.210526315789451</v>
      </c>
    </row>
    <row r="64" spans="1:5" ht="12.75" customHeight="1" x14ac:dyDescent="0.2">
      <c r="A64" s="8" t="s">
        <v>21</v>
      </c>
      <c r="B64" s="3">
        <v>383.9</v>
      </c>
      <c r="C64" s="3">
        <v>375.70000000000005</v>
      </c>
      <c r="D64" s="3">
        <f t="shared" si="0"/>
        <v>-8.1999999999999318</v>
      </c>
      <c r="E64" s="26">
        <f t="shared" si="1"/>
        <v>-2.1359729096118656</v>
      </c>
    </row>
    <row r="65" spans="1:5" ht="15" customHeight="1" x14ac:dyDescent="0.2">
      <c r="A65" s="7" t="s">
        <v>61</v>
      </c>
      <c r="B65" s="15">
        <f>B66+B67</f>
        <v>-1837.8</v>
      </c>
      <c r="C65" s="15">
        <f>C66+C67</f>
        <v>-1823.3</v>
      </c>
      <c r="D65" s="15">
        <f t="shared" si="0"/>
        <v>14.5</v>
      </c>
      <c r="E65" s="25">
        <f t="shared" si="1"/>
        <v>-0.78898683208183229</v>
      </c>
    </row>
    <row r="66" spans="1:5" ht="12.75" customHeight="1" x14ac:dyDescent="0.2">
      <c r="A66" s="8" t="s">
        <v>17</v>
      </c>
      <c r="B66" s="3">
        <v>-3</v>
      </c>
      <c r="C66" s="3">
        <v>-0.7</v>
      </c>
      <c r="D66" s="3">
        <f t="shared" si="0"/>
        <v>2.2999999999999998</v>
      </c>
      <c r="E66" s="26">
        <f t="shared" si="1"/>
        <v>-76.666666666666671</v>
      </c>
    </row>
    <row r="67" spans="1:5" ht="12.75" customHeight="1" x14ac:dyDescent="0.2">
      <c r="A67" s="8" t="s">
        <v>18</v>
      </c>
      <c r="B67" s="3">
        <f>B68+B69+B70</f>
        <v>-1834.8</v>
      </c>
      <c r="C67" s="3">
        <f>C68+C69+C70</f>
        <v>-1822.6</v>
      </c>
      <c r="D67" s="3">
        <f t="shared" si="0"/>
        <v>12.200000000000045</v>
      </c>
      <c r="E67" s="26">
        <f t="shared" si="1"/>
        <v>-0.66492260736865205</v>
      </c>
    </row>
    <row r="68" spans="1:5" ht="12.75" customHeight="1" x14ac:dyDescent="0.2">
      <c r="A68" s="8" t="s">
        <v>19</v>
      </c>
      <c r="B68" s="3">
        <v>-1164.5</v>
      </c>
      <c r="C68" s="3">
        <v>-1139.6999999999998</v>
      </c>
      <c r="D68" s="3">
        <f t="shared" si="0"/>
        <v>24.800000000000182</v>
      </c>
      <c r="E68" s="26">
        <f t="shared" si="1"/>
        <v>-2.1296693860026039</v>
      </c>
    </row>
    <row r="69" spans="1:5" ht="12.75" customHeight="1" x14ac:dyDescent="0.2">
      <c r="A69" s="8" t="s">
        <v>20</v>
      </c>
      <c r="B69" s="3">
        <v>-326.3</v>
      </c>
      <c r="C69" s="3">
        <v>-325.5</v>
      </c>
      <c r="D69" s="3">
        <f t="shared" si="0"/>
        <v>0.80000000000001137</v>
      </c>
      <c r="E69" s="26">
        <f t="shared" si="1"/>
        <v>-0.24517315353969593</v>
      </c>
    </row>
    <row r="70" spans="1:5" ht="12.75" customHeight="1" x14ac:dyDescent="0.2">
      <c r="A70" s="8" t="s">
        <v>21</v>
      </c>
      <c r="B70" s="3">
        <v>-344</v>
      </c>
      <c r="C70" s="3">
        <v>-357.4</v>
      </c>
      <c r="D70" s="3">
        <f t="shared" si="0"/>
        <v>-13.399999999999977</v>
      </c>
      <c r="E70" s="26">
        <f t="shared" si="1"/>
        <v>3.8953488372092977</v>
      </c>
    </row>
    <row r="71" spans="1:5" ht="15.95" customHeight="1" x14ac:dyDescent="0.2">
      <c r="A71" s="7" t="s">
        <v>22</v>
      </c>
      <c r="B71" s="15">
        <f>B72+B73</f>
        <v>-17</v>
      </c>
      <c r="C71" s="15">
        <f>C72+C73</f>
        <v>-15.400000000000034</v>
      </c>
      <c r="D71" s="15">
        <f t="shared" si="0"/>
        <v>1.5999999999999659</v>
      </c>
      <c r="E71" s="25">
        <f t="shared" si="1"/>
        <v>-9.411764705882149</v>
      </c>
    </row>
    <row r="72" spans="1:5" ht="12.75" customHeight="1" x14ac:dyDescent="0.2">
      <c r="A72" s="8" t="s">
        <v>23</v>
      </c>
      <c r="B72" s="3">
        <v>190.70000000000002</v>
      </c>
      <c r="C72" s="3">
        <v>192.7</v>
      </c>
      <c r="D72" s="3">
        <f t="shared" si="0"/>
        <v>1.9999999999999716</v>
      </c>
      <c r="E72" s="26">
        <f t="shared" si="1"/>
        <v>1.0487676979548723</v>
      </c>
    </row>
    <row r="73" spans="1:5" ht="12.75" customHeight="1" x14ac:dyDescent="0.2">
      <c r="A73" s="8" t="s">
        <v>24</v>
      </c>
      <c r="B73" s="3">
        <v>-207.70000000000002</v>
      </c>
      <c r="C73" s="3">
        <v>-208.10000000000002</v>
      </c>
      <c r="D73" s="3">
        <f t="shared" si="0"/>
        <v>-0.40000000000000568</v>
      </c>
      <c r="E73" s="26">
        <f t="shared" si="1"/>
        <v>0.19258545979778319</v>
      </c>
    </row>
    <row r="74" spans="1:5" ht="12.75" customHeight="1" x14ac:dyDescent="0.2">
      <c r="A74" s="8" t="s">
        <v>25</v>
      </c>
      <c r="B74" s="3">
        <v>45.1</v>
      </c>
      <c r="C74" s="3">
        <v>44.8</v>
      </c>
      <c r="D74" s="3">
        <f t="shared" si="0"/>
        <v>-0.30000000000000426</v>
      </c>
      <c r="E74" s="26">
        <f t="shared" si="1"/>
        <v>-0.66518847006652493</v>
      </c>
    </row>
    <row r="75" spans="1:5" ht="12.75" customHeight="1" x14ac:dyDescent="0.2">
      <c r="A75" s="8" t="s">
        <v>26</v>
      </c>
      <c r="B75" s="3">
        <v>-62.099999999999994</v>
      </c>
      <c r="C75" s="3">
        <v>-60.200000000000017</v>
      </c>
      <c r="D75" s="3">
        <f t="shared" si="0"/>
        <v>1.8999999999999773</v>
      </c>
      <c r="E75" s="26">
        <f t="shared" si="1"/>
        <v>-3.0595813204508602</v>
      </c>
    </row>
    <row r="76" spans="1:5" ht="15.95" customHeight="1" x14ac:dyDescent="0.2">
      <c r="A76" s="7" t="s">
        <v>54</v>
      </c>
      <c r="B76" s="15">
        <f>B77+B78</f>
        <v>763.99999999999989</v>
      </c>
      <c r="C76" s="15">
        <f>C77+C78</f>
        <v>1115.2</v>
      </c>
      <c r="D76" s="15">
        <f t="shared" si="0"/>
        <v>351.20000000000016</v>
      </c>
      <c r="E76" s="25">
        <f t="shared" si="1"/>
        <v>45.968586387434584</v>
      </c>
    </row>
    <row r="77" spans="1:5" ht="15.95" customHeight="1" x14ac:dyDescent="0.2">
      <c r="A77" s="7" t="s">
        <v>27</v>
      </c>
      <c r="B77" s="15">
        <v>6.5</v>
      </c>
      <c r="C77" s="15">
        <v>5.5</v>
      </c>
      <c r="D77" s="15">
        <f t="shared" si="0"/>
        <v>-1</v>
      </c>
      <c r="E77" s="25">
        <f t="shared" si="1"/>
        <v>-15.384615384615387</v>
      </c>
    </row>
    <row r="78" spans="1:5" ht="15.95" customHeight="1" x14ac:dyDescent="0.2">
      <c r="A78" s="7" t="s">
        <v>28</v>
      </c>
      <c r="B78" s="15">
        <f>B79+B88+B91+B102</f>
        <v>757.49999999999989</v>
      </c>
      <c r="C78" s="15">
        <f>C79+C88+C91+C102</f>
        <v>1109.7</v>
      </c>
      <c r="D78" s="15">
        <f t="shared" ref="D78:D103" si="2">+C78-B78</f>
        <v>352.20000000000016</v>
      </c>
      <c r="E78" s="25">
        <f t="shared" ref="E78:E103" si="3">IF(B78=0,0,+C78/B78*100-100)</f>
        <v>46.495049504950515</v>
      </c>
    </row>
    <row r="79" spans="1:5" ht="15.95" customHeight="1" x14ac:dyDescent="0.2">
      <c r="A79" s="7" t="s">
        <v>29</v>
      </c>
      <c r="B79" s="16">
        <f>B80+B84</f>
        <v>1222.1999999999998</v>
      </c>
      <c r="C79" s="16">
        <f>C80+C84</f>
        <v>1088.8</v>
      </c>
      <c r="D79" s="16">
        <f t="shared" si="2"/>
        <v>-133.39999999999986</v>
      </c>
      <c r="E79" s="27">
        <f t="shared" si="3"/>
        <v>-10.914743904434616</v>
      </c>
    </row>
    <row r="80" spans="1:5" ht="12.75" customHeight="1" x14ac:dyDescent="0.2">
      <c r="A80" s="8" t="s">
        <v>30</v>
      </c>
      <c r="B80" s="3">
        <f>B81+B82+B83</f>
        <v>-101.9</v>
      </c>
      <c r="C80" s="3">
        <f>C81+C82+C83</f>
        <v>-9.6999999999999993</v>
      </c>
      <c r="D80" s="3">
        <f t="shared" si="2"/>
        <v>92.2</v>
      </c>
      <c r="E80" s="26">
        <f t="shared" si="3"/>
        <v>-90.480863591756631</v>
      </c>
    </row>
    <row r="81" spans="1:5" ht="12.75" customHeight="1" x14ac:dyDescent="0.2">
      <c r="A81" s="8" t="s">
        <v>31</v>
      </c>
      <c r="B81" s="3">
        <v>-101.9</v>
      </c>
      <c r="C81" s="3">
        <v>-9.6999999999999993</v>
      </c>
      <c r="D81" s="3">
        <f t="shared" si="2"/>
        <v>92.2</v>
      </c>
      <c r="E81" s="26">
        <f t="shared" si="3"/>
        <v>-90.480863591756631</v>
      </c>
    </row>
    <row r="82" spans="1:5" ht="12.75" customHeight="1" x14ac:dyDescent="0.2">
      <c r="A82" s="8" t="s">
        <v>32</v>
      </c>
      <c r="B82" s="3">
        <v>0</v>
      </c>
      <c r="C82" s="3">
        <v>0</v>
      </c>
      <c r="D82" s="3">
        <f t="shared" si="2"/>
        <v>0</v>
      </c>
      <c r="E82" s="26">
        <f t="shared" si="3"/>
        <v>0</v>
      </c>
    </row>
    <row r="83" spans="1:5" ht="12.75" customHeight="1" x14ac:dyDescent="0.2">
      <c r="A83" s="8" t="s">
        <v>33</v>
      </c>
      <c r="B83" s="3">
        <v>0</v>
      </c>
      <c r="C83" s="3">
        <v>0</v>
      </c>
      <c r="D83" s="3">
        <f t="shared" si="2"/>
        <v>0</v>
      </c>
      <c r="E83" s="26">
        <f t="shared" si="3"/>
        <v>0</v>
      </c>
    </row>
    <row r="84" spans="1:5" ht="12.75" customHeight="1" x14ac:dyDescent="0.2">
      <c r="A84" s="9" t="s">
        <v>34</v>
      </c>
      <c r="B84" s="3">
        <f>B85+B86+B87</f>
        <v>1324.1</v>
      </c>
      <c r="C84" s="3">
        <f>C85+C86+C87</f>
        <v>1098.5</v>
      </c>
      <c r="D84" s="3">
        <f t="shared" si="2"/>
        <v>-225.59999999999991</v>
      </c>
      <c r="E84" s="26">
        <f t="shared" si="3"/>
        <v>-17.037988067366499</v>
      </c>
    </row>
    <row r="85" spans="1:5" ht="12.75" customHeight="1" x14ac:dyDescent="0.2">
      <c r="A85" s="8" t="s">
        <v>35</v>
      </c>
      <c r="B85" s="3">
        <v>101</v>
      </c>
      <c r="C85" s="3">
        <v>319.60000000000002</v>
      </c>
      <c r="D85" s="3">
        <f t="shared" si="2"/>
        <v>218.60000000000002</v>
      </c>
      <c r="E85" s="26">
        <f t="shared" si="3"/>
        <v>216.43564356435644</v>
      </c>
    </row>
    <row r="86" spans="1:5" ht="12.75" customHeight="1" x14ac:dyDescent="0.2">
      <c r="A86" s="8" t="s">
        <v>36</v>
      </c>
      <c r="B86" s="3">
        <v>965.40000000000009</v>
      </c>
      <c r="C86" s="3">
        <v>341.4</v>
      </c>
      <c r="D86" s="3">
        <f t="shared" si="2"/>
        <v>-624.00000000000011</v>
      </c>
      <c r="E86" s="26">
        <f t="shared" si="3"/>
        <v>-64.636420136730891</v>
      </c>
    </row>
    <row r="87" spans="1:5" ht="12.75" customHeight="1" x14ac:dyDescent="0.2">
      <c r="A87" s="8" t="s">
        <v>37</v>
      </c>
      <c r="B87" s="3">
        <v>257.69999999999993</v>
      </c>
      <c r="C87" s="3">
        <v>437.50000000000006</v>
      </c>
      <c r="D87" s="3">
        <f t="shared" si="2"/>
        <v>179.80000000000013</v>
      </c>
      <c r="E87" s="26">
        <f t="shared" si="3"/>
        <v>69.771051610399752</v>
      </c>
    </row>
    <row r="88" spans="1:5" ht="15.95" customHeight="1" x14ac:dyDescent="0.2">
      <c r="A88" s="7" t="s">
        <v>38</v>
      </c>
      <c r="B88" s="16">
        <f>B89+B90</f>
        <v>-248.59999999999994</v>
      </c>
      <c r="C88" s="16">
        <f>C89+C90</f>
        <v>-676.4</v>
      </c>
      <c r="D88" s="16">
        <f t="shared" si="2"/>
        <v>-427.80000000000007</v>
      </c>
      <c r="E88" s="27">
        <f t="shared" si="3"/>
        <v>172.08366854384559</v>
      </c>
    </row>
    <row r="89" spans="1:5" ht="12.75" customHeight="1" x14ac:dyDescent="0.2">
      <c r="A89" s="8" t="s">
        <v>39</v>
      </c>
      <c r="B89" s="3">
        <v>-386.49999999999994</v>
      </c>
      <c r="C89" s="3">
        <v>-222.39999999999998</v>
      </c>
      <c r="D89" s="3">
        <f t="shared" si="2"/>
        <v>164.09999999999997</v>
      </c>
      <c r="E89" s="26">
        <f t="shared" si="3"/>
        <v>-42.457956015523934</v>
      </c>
    </row>
    <row r="90" spans="1:5" ht="12.75" customHeight="1" x14ac:dyDescent="0.2">
      <c r="A90" s="8" t="s">
        <v>40</v>
      </c>
      <c r="B90" s="3">
        <v>137.9</v>
      </c>
      <c r="C90" s="3">
        <v>-454</v>
      </c>
      <c r="D90" s="3">
        <f t="shared" si="2"/>
        <v>-591.9</v>
      </c>
      <c r="E90" s="26">
        <f t="shared" si="3"/>
        <v>-429.22407541696879</v>
      </c>
    </row>
    <row r="91" spans="1:5" ht="15.95" customHeight="1" x14ac:dyDescent="0.2">
      <c r="A91" s="7" t="s">
        <v>41</v>
      </c>
      <c r="B91" s="16">
        <f>B92+B97</f>
        <v>-963.1</v>
      </c>
      <c r="C91" s="16">
        <f>C92+C97</f>
        <v>-25.199999999999932</v>
      </c>
      <c r="D91" s="16">
        <f t="shared" si="2"/>
        <v>937.90000000000009</v>
      </c>
      <c r="E91" s="27">
        <f t="shared" si="3"/>
        <v>-97.383449278371927</v>
      </c>
    </row>
    <row r="92" spans="1:5" ht="12.75" customHeight="1" x14ac:dyDescent="0.2">
      <c r="A92" s="8" t="s">
        <v>42</v>
      </c>
      <c r="B92" s="3">
        <f>B93+B94+B95+B96</f>
        <v>459.99999999999989</v>
      </c>
      <c r="C92" s="3">
        <f>C93+C94+C95+C96</f>
        <v>305.50000000000011</v>
      </c>
      <c r="D92" s="3">
        <f t="shared" si="2"/>
        <v>-154.49999999999977</v>
      </c>
      <c r="E92" s="26">
        <f t="shared" si="3"/>
        <v>-33.586956521739083</v>
      </c>
    </row>
    <row r="93" spans="1:5" ht="12.75" customHeight="1" x14ac:dyDescent="0.2">
      <c r="A93" s="8" t="s">
        <v>43</v>
      </c>
      <c r="B93" s="3">
        <v>-467.40000000000003</v>
      </c>
      <c r="C93" s="3">
        <v>-122.1</v>
      </c>
      <c r="D93" s="3">
        <f t="shared" si="2"/>
        <v>345.30000000000007</v>
      </c>
      <c r="E93" s="26">
        <f t="shared" si="3"/>
        <v>-73.876765083440318</v>
      </c>
    </row>
    <row r="94" spans="1:5" ht="12.75" customHeight="1" x14ac:dyDescent="0.2">
      <c r="A94" s="8" t="s">
        <v>44</v>
      </c>
      <c r="B94" s="3">
        <v>1333.6000000000001</v>
      </c>
      <c r="C94" s="3">
        <v>1001.2</v>
      </c>
      <c r="D94" s="3">
        <f t="shared" si="2"/>
        <v>-332.40000000000009</v>
      </c>
      <c r="E94" s="26">
        <f t="shared" si="3"/>
        <v>-24.925014997000602</v>
      </c>
    </row>
    <row r="95" spans="1:5" ht="12.75" customHeight="1" x14ac:dyDescent="0.2">
      <c r="A95" s="8" t="s">
        <v>45</v>
      </c>
      <c r="B95" s="3">
        <v>-237.60000000000008</v>
      </c>
      <c r="C95" s="3">
        <v>-436.99999999999994</v>
      </c>
      <c r="D95" s="3">
        <f t="shared" si="2"/>
        <v>-199.39999999999986</v>
      </c>
      <c r="E95" s="26">
        <f t="shared" si="3"/>
        <v>83.922558922558835</v>
      </c>
    </row>
    <row r="96" spans="1:5" ht="12.75" customHeight="1" x14ac:dyDescent="0.2">
      <c r="A96" s="8" t="s">
        <v>46</v>
      </c>
      <c r="B96" s="3">
        <v>-168.60000000000002</v>
      </c>
      <c r="C96" s="3">
        <v>-136.6</v>
      </c>
      <c r="D96" s="3">
        <f t="shared" si="2"/>
        <v>32.000000000000028</v>
      </c>
      <c r="E96" s="26">
        <f t="shared" si="3"/>
        <v>-18.979833926453153</v>
      </c>
    </row>
    <row r="97" spans="1:5" ht="12.75" customHeight="1" x14ac:dyDescent="0.2">
      <c r="A97" s="8" t="s">
        <v>47</v>
      </c>
      <c r="B97" s="3">
        <f>B98+B99+B100+B101</f>
        <v>-1423.1</v>
      </c>
      <c r="C97" s="3">
        <f>C98+C99+C100+C101</f>
        <v>-330.70000000000005</v>
      </c>
      <c r="D97" s="3">
        <f t="shared" si="2"/>
        <v>1092.3999999999999</v>
      </c>
      <c r="E97" s="26">
        <f t="shared" si="3"/>
        <v>-76.761998454079119</v>
      </c>
    </row>
    <row r="98" spans="1:5" ht="12.75" customHeight="1" x14ac:dyDescent="0.2">
      <c r="A98" s="8" t="s">
        <v>48</v>
      </c>
      <c r="B98" s="3">
        <v>2.1000000000000032</v>
      </c>
      <c r="C98" s="3">
        <v>-15.300000000000004</v>
      </c>
      <c r="D98" s="3">
        <f t="shared" si="2"/>
        <v>-17.400000000000006</v>
      </c>
      <c r="E98" s="26">
        <f t="shared" si="3"/>
        <v>-828.57142857142765</v>
      </c>
    </row>
    <row r="99" spans="1:5" ht="12.75" customHeight="1" x14ac:dyDescent="0.2">
      <c r="A99" s="8" t="s">
        <v>49</v>
      </c>
      <c r="B99" s="3">
        <v>-1214.3</v>
      </c>
      <c r="C99" s="3">
        <v>-416.1</v>
      </c>
      <c r="D99" s="3">
        <f t="shared" si="2"/>
        <v>798.19999999999993</v>
      </c>
      <c r="E99" s="26">
        <f t="shared" si="3"/>
        <v>-65.733344313596319</v>
      </c>
    </row>
    <row r="100" spans="1:5" ht="12.75" customHeight="1" x14ac:dyDescent="0.2">
      <c r="A100" s="8" t="s">
        <v>50</v>
      </c>
      <c r="B100" s="3">
        <v>-338.9</v>
      </c>
      <c r="C100" s="3">
        <v>102.30000000000003</v>
      </c>
      <c r="D100" s="3">
        <f t="shared" si="2"/>
        <v>441.2</v>
      </c>
      <c r="E100" s="26">
        <f t="shared" si="3"/>
        <v>-130.1858955444084</v>
      </c>
    </row>
    <row r="101" spans="1:5" ht="12.75" customHeight="1" x14ac:dyDescent="0.2">
      <c r="A101" s="8" t="s">
        <v>51</v>
      </c>
      <c r="B101" s="3">
        <v>128</v>
      </c>
      <c r="C101" s="3">
        <v>-1.5999999999999979</v>
      </c>
      <c r="D101" s="3">
        <f t="shared" si="2"/>
        <v>-129.6</v>
      </c>
      <c r="E101" s="26">
        <f t="shared" si="3"/>
        <v>-101.25</v>
      </c>
    </row>
    <row r="102" spans="1:5" ht="15.95" customHeight="1" x14ac:dyDescent="0.2">
      <c r="A102" s="7" t="s">
        <v>52</v>
      </c>
      <c r="B102" s="16">
        <v>747</v>
      </c>
      <c r="C102" s="16">
        <v>722.5</v>
      </c>
      <c r="D102" s="16">
        <f t="shared" si="2"/>
        <v>-24.5</v>
      </c>
      <c r="E102" s="27">
        <f t="shared" si="3"/>
        <v>-3.2797858099062864</v>
      </c>
    </row>
    <row r="103" spans="1:5" ht="15.95" customHeight="1" x14ac:dyDescent="0.2">
      <c r="A103" s="7" t="s">
        <v>55</v>
      </c>
      <c r="B103" s="15">
        <f>-B13-B76</f>
        <v>-333.10000000000025</v>
      </c>
      <c r="C103" s="15">
        <f>-C13-C76</f>
        <v>-567.79999999999859</v>
      </c>
      <c r="D103" s="15">
        <f t="shared" si="2"/>
        <v>-234.69999999999834</v>
      </c>
      <c r="E103" s="25">
        <f t="shared" si="3"/>
        <v>70.459321525066997</v>
      </c>
    </row>
    <row r="104" spans="1:5" ht="6" customHeight="1" x14ac:dyDescent="0.2">
      <c r="A104" s="4"/>
      <c r="B104" s="5"/>
      <c r="C104" s="5"/>
      <c r="D104" s="5"/>
      <c r="E104" s="6"/>
    </row>
    <row r="105" spans="1:5" ht="6" customHeight="1" x14ac:dyDescent="0.2">
      <c r="A105" s="1"/>
    </row>
    <row r="106" spans="1:5" ht="12.75" customHeight="1" x14ac:dyDescent="0.2">
      <c r="A106" s="2" t="s">
        <v>67</v>
      </c>
    </row>
    <row r="107" spans="1:5" ht="12.75" customHeight="1" x14ac:dyDescent="0.2">
      <c r="A107" s="28" t="s">
        <v>65</v>
      </c>
    </row>
    <row r="108" spans="1:5" ht="12.75" customHeight="1" x14ac:dyDescent="0.2">
      <c r="A108" s="28" t="s">
        <v>66</v>
      </c>
    </row>
  </sheetData>
  <mergeCells count="9">
    <mergeCell ref="D9:E9"/>
    <mergeCell ref="D10:E11"/>
    <mergeCell ref="A1:E1"/>
    <mergeCell ref="A3:E3"/>
    <mergeCell ref="A4:E4"/>
    <mergeCell ref="B7:C7"/>
    <mergeCell ref="B8:C8"/>
    <mergeCell ref="A5:E5"/>
    <mergeCell ref="D7:E7"/>
  </mergeCells>
  <printOptions horizontalCentered="1"/>
  <pageMargins left="0.74803149606299213" right="0.74803149606299213" top="0.98425196850393704" bottom="0.98425196850393704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10 RCN</vt:lpstr>
      <vt:lpstr>'Cuadro 10 RCN'!Área_de_impresión</vt:lpstr>
      <vt:lpstr>'Cuadro 10 RCN'!Títulos_a_imprimir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EVV</dc:creator>
  <cp:lastModifiedBy>Dalys Liao de Pardo</cp:lastModifiedBy>
  <cp:lastPrinted>2018-06-18T19:01:36Z</cp:lastPrinted>
  <dcterms:created xsi:type="dcterms:W3CDTF">1999-03-04T17:28:54Z</dcterms:created>
  <dcterms:modified xsi:type="dcterms:W3CDTF">2018-06-18T20:53:08Z</dcterms:modified>
</cp:coreProperties>
</file>